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OZPOČET\2026\"/>
    </mc:Choice>
  </mc:AlternateContent>
  <xr:revisionPtr revIDLastSave="0" documentId="8_{0989F0B5-CEE5-441E-9DC2-EA4E946D8F28}" xr6:coauthVersionLast="47" xr6:coauthVersionMax="47" xr10:uidLastSave="{00000000-0000-0000-0000-000000000000}"/>
  <bookViews>
    <workbookView xWindow="-108" yWindow="-108" windowWidth="23256" windowHeight="12456" xr2:uid="{DE18CF2C-FED3-4878-B64B-905842793C4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E18" i="1"/>
  <c r="E31" i="1"/>
  <c r="E16" i="1"/>
  <c r="E40" i="1"/>
  <c r="E37" i="1"/>
  <c r="D37" i="1"/>
  <c r="F40" i="1" l="1"/>
  <c r="F17" i="1"/>
  <c r="F13" i="1"/>
  <c r="E13" i="1"/>
  <c r="E17" i="1"/>
  <c r="F24" i="1"/>
  <c r="E24" i="1"/>
  <c r="E27" i="1" l="1"/>
  <c r="F27" i="1"/>
  <c r="D40" i="1" l="1"/>
  <c r="D24" i="1"/>
  <c r="D17" i="1"/>
  <c r="D13" i="1"/>
  <c r="D27" i="1" l="1"/>
</calcChain>
</file>

<file path=xl/sharedStrings.xml><?xml version="1.0" encoding="utf-8"?>
<sst xmlns="http://schemas.openxmlformats.org/spreadsheetml/2006/main" count="33" uniqueCount="33">
  <si>
    <t>úč.sk.50</t>
  </si>
  <si>
    <t>Provozní náklady</t>
  </si>
  <si>
    <t>spotřeba materiálu</t>
  </si>
  <si>
    <t>spotřeba energie, nájemné</t>
  </si>
  <si>
    <t>úč.sk.51</t>
  </si>
  <si>
    <t>Služby</t>
  </si>
  <si>
    <t>úč.sk.52</t>
  </si>
  <si>
    <t>Osobní náklady</t>
  </si>
  <si>
    <t>mzdy</t>
  </si>
  <si>
    <t xml:space="preserve">zákonné soc. pojištění </t>
  </si>
  <si>
    <t>zákonné soc. náklady</t>
  </si>
  <si>
    <t>ochranné pomůcky</t>
  </si>
  <si>
    <t>vzdělávání</t>
  </si>
  <si>
    <t>FKSP</t>
  </si>
  <si>
    <t>úč.sk.55</t>
  </si>
  <si>
    <t>Odpisy invetičního majetku</t>
  </si>
  <si>
    <t>odpisy DDNM, DDHM</t>
  </si>
  <si>
    <t xml:space="preserve">odpisy IM </t>
  </si>
  <si>
    <t>Náklady celkem</t>
  </si>
  <si>
    <t>Předpokládaná dotace od zřizovatele</t>
  </si>
  <si>
    <t>Výnosy celkem</t>
  </si>
  <si>
    <t>Návrh rozpočtu vypracoval: Dagmar Špírková, DiS., MBA, pověřená řízením</t>
  </si>
  <si>
    <t>Podpis: ….............................................</t>
  </si>
  <si>
    <t>Datum vypracování: 8.1.2026</t>
  </si>
  <si>
    <t>Jiné dotace - EU</t>
  </si>
  <si>
    <t>Ostatní výnosy</t>
  </si>
  <si>
    <t>Předpokládaný výnosy z pronájmů</t>
  </si>
  <si>
    <t xml:space="preserve">Předpokládané výnosy z činnosti SS </t>
  </si>
  <si>
    <t>Předpokládaná dotace MHMP</t>
  </si>
  <si>
    <t>Předpokládané výnosy z činnosti ZS - PLDD</t>
  </si>
  <si>
    <t>Předpokládané výnosy z činnosti ZS - PL</t>
  </si>
  <si>
    <t>Předpokládaná dotace - investiční na zřízení ordinace PL</t>
  </si>
  <si>
    <r>
      <rPr>
        <b/>
        <sz val="16"/>
        <color theme="1"/>
        <rFont val="Times New Roman"/>
        <family val="1"/>
        <charset val="238"/>
      </rPr>
      <t>Návrh střednědobého výhledu rozpočtu do roku 2028</t>
    </r>
    <r>
      <rPr>
        <b/>
        <sz val="14"/>
        <color theme="1"/>
        <rFont val="Times New Roman"/>
        <family val="1"/>
        <charset val="238"/>
      </rPr>
      <t xml:space="preserve">
</t>
    </r>
    <r>
      <rPr>
        <sz val="14"/>
        <color theme="1"/>
        <rFont val="Times New Roman"/>
        <family val="1"/>
        <charset val="238"/>
      </rPr>
      <t xml:space="preserve">Centrum zdravotních a  sociálních služeb Březiněves,p.o.                                     </t>
    </r>
    <r>
      <rPr>
        <b/>
        <sz val="14"/>
        <color theme="1"/>
        <rFont val="Times New Roman"/>
        <family val="1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</si>
</sst>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4"/>
      <color rgb="FF7030A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474E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3" fillId="2" borderId="2" xfId="0" applyFont="1" applyFill="1" applyBorder="1"/>
    <xf numFmtId="3" fontId="3" fillId="2" borderId="2" xfId="0" applyNumberFormat="1" applyFont="1" applyFill="1" applyBorder="1"/>
    <xf numFmtId="3" fontId="5" fillId="3" borderId="2" xfId="0" applyNumberFormat="1" applyFont="1" applyFill="1" applyBorder="1" applyAlignment="1">
      <alignment horizontal="right" vertical="center"/>
    </xf>
    <xf numFmtId="3" fontId="3" fillId="4" borderId="2" xfId="0" applyNumberFormat="1" applyFont="1" applyFill="1" applyBorder="1"/>
    <xf numFmtId="0" fontId="3" fillId="4" borderId="3" xfId="0" applyFont="1" applyFill="1" applyBorder="1"/>
    <xf numFmtId="3" fontId="3" fillId="0" borderId="2" xfId="0" applyNumberFormat="1" applyFont="1" applyBorder="1"/>
    <xf numFmtId="3" fontId="3" fillId="5" borderId="2" xfId="0" applyNumberFormat="1" applyFont="1" applyFill="1" applyBorder="1"/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3" fillId="0" borderId="3" xfId="0" applyNumberFormat="1" applyFont="1" applyBorder="1"/>
    <xf numFmtId="3" fontId="3" fillId="6" borderId="2" xfId="0" applyNumberFormat="1" applyFont="1" applyFill="1" applyBorder="1"/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812222</xdr:colOff>
      <xdr:row>2</xdr:row>
      <xdr:rowOff>68929</xdr:rowOff>
    </xdr:from>
    <xdr:to>
      <xdr:col>5</xdr:col>
      <xdr:colOff>945665</xdr:colOff>
      <xdr:row>10</xdr:row>
      <xdr:rowOff>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629235F-CAB6-42EF-80DD-68817302C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3146" y="451314"/>
          <a:ext cx="1405290" cy="1527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DEB5A-58FC-46AC-9CC9-2AA064D1E124}">
  <sheetPr>
    <pageSetUpPr fitToPage="1"/>
  </sheetPr>
  <dimension ref="B2:N47"/>
  <sheetViews>
    <sheetView tabSelected="1" workbookViewId="0">
      <selection activeCell="E33" sqref="E33"/>
    </sheetView>
  </sheetViews>
  <sheetFormatPr defaultRowHeight="14.4" x14ac:dyDescent="0.3"/>
  <cols>
    <col min="1" max="1" width="6.88671875" customWidth="1"/>
    <col min="2" max="2" width="16.44140625" customWidth="1"/>
    <col min="3" max="3" width="42" customWidth="1"/>
    <col min="4" max="4" width="19.5546875" customWidth="1"/>
    <col min="5" max="5" width="17" customWidth="1"/>
    <col min="6" max="6" width="16.77734375" customWidth="1"/>
    <col min="8" max="8" width="9.77734375" customWidth="1"/>
  </cols>
  <sheetData>
    <row r="2" spans="2:6" x14ac:dyDescent="0.3">
      <c r="B2" s="23" t="s">
        <v>32</v>
      </c>
      <c r="C2" s="23"/>
      <c r="D2" s="23"/>
      <c r="E2" s="23"/>
      <c r="F2" s="23"/>
    </row>
    <row r="3" spans="2:6" x14ac:dyDescent="0.3">
      <c r="B3" s="23"/>
      <c r="C3" s="23"/>
      <c r="D3" s="23"/>
      <c r="E3" s="23"/>
      <c r="F3" s="23"/>
    </row>
    <row r="4" spans="2:6" ht="21" customHeight="1" x14ac:dyDescent="0.3">
      <c r="B4" s="23"/>
      <c r="C4" s="23"/>
      <c r="D4" s="23"/>
      <c r="E4" s="23"/>
      <c r="F4" s="23"/>
    </row>
    <row r="5" spans="2:6" x14ac:dyDescent="0.3">
      <c r="B5" s="23"/>
      <c r="C5" s="23"/>
      <c r="D5" s="23"/>
      <c r="E5" s="23"/>
      <c r="F5" s="23"/>
    </row>
    <row r="6" spans="2:6" x14ac:dyDescent="0.3">
      <c r="B6" s="23"/>
      <c r="C6" s="23"/>
      <c r="D6" s="23"/>
      <c r="E6" s="23"/>
      <c r="F6" s="23"/>
    </row>
    <row r="7" spans="2:6" x14ac:dyDescent="0.3">
      <c r="B7" s="23"/>
      <c r="C7" s="23"/>
      <c r="D7" s="23"/>
      <c r="E7" s="23"/>
      <c r="F7" s="23"/>
    </row>
    <row r="8" spans="2:6" x14ac:dyDescent="0.3">
      <c r="B8" s="23"/>
      <c r="C8" s="23"/>
      <c r="D8" s="23"/>
      <c r="E8" s="23"/>
      <c r="F8" s="23"/>
    </row>
    <row r="9" spans="2:6" x14ac:dyDescent="0.3">
      <c r="B9" s="23"/>
      <c r="C9" s="23"/>
      <c r="D9" s="23"/>
      <c r="E9" s="23"/>
      <c r="F9" s="23"/>
    </row>
    <row r="10" spans="2:6" x14ac:dyDescent="0.3">
      <c r="B10" s="23"/>
      <c r="C10" s="23"/>
      <c r="D10" s="23"/>
      <c r="E10" s="23"/>
      <c r="F10" s="23"/>
    </row>
    <row r="11" spans="2:6" x14ac:dyDescent="0.3">
      <c r="B11" s="24"/>
      <c r="C11" s="24"/>
      <c r="D11" s="24"/>
      <c r="E11" s="24"/>
      <c r="F11" s="24"/>
    </row>
    <row r="12" spans="2:6" ht="18.3" x14ac:dyDescent="0.35">
      <c r="B12" s="1"/>
      <c r="C12" s="1"/>
      <c r="D12" s="2">
        <v>2026</v>
      </c>
      <c r="E12" s="2">
        <v>2027</v>
      </c>
      <c r="F12" s="2">
        <v>2028</v>
      </c>
    </row>
    <row r="13" spans="2:6" ht="18" x14ac:dyDescent="0.35">
      <c r="B13" s="3" t="s">
        <v>0</v>
      </c>
      <c r="C13" s="3" t="s">
        <v>1</v>
      </c>
      <c r="D13" s="4">
        <f>D14+D15</f>
        <v>2241361</v>
      </c>
      <c r="E13" s="4">
        <f>E14+E15</f>
        <v>2560000</v>
      </c>
      <c r="F13" s="4">
        <f>F14+F15</f>
        <v>2760000</v>
      </c>
    </row>
    <row r="14" spans="2:6" ht="18" x14ac:dyDescent="0.35">
      <c r="B14" s="1"/>
      <c r="C14" s="1" t="s">
        <v>2</v>
      </c>
      <c r="D14" s="5">
        <v>1938361</v>
      </c>
      <c r="E14" s="6">
        <v>2150000</v>
      </c>
      <c r="F14" s="6">
        <v>2270000</v>
      </c>
    </row>
    <row r="15" spans="2:6" ht="18" x14ac:dyDescent="0.35">
      <c r="B15" s="1"/>
      <c r="C15" s="1" t="s">
        <v>3</v>
      </c>
      <c r="D15" s="5">
        <v>303000</v>
      </c>
      <c r="E15" s="6">
        <v>410000</v>
      </c>
      <c r="F15" s="6">
        <v>490000</v>
      </c>
    </row>
    <row r="16" spans="2:6" ht="18" x14ac:dyDescent="0.35">
      <c r="B16" s="3" t="s">
        <v>4</v>
      </c>
      <c r="C16" s="3" t="s">
        <v>5</v>
      </c>
      <c r="D16" s="4">
        <v>1851400</v>
      </c>
      <c r="E16" s="4">
        <f>1960000+225000</f>
        <v>2185000</v>
      </c>
      <c r="F16" s="4">
        <v>2300000</v>
      </c>
    </row>
    <row r="17" spans="2:14" ht="18" x14ac:dyDescent="0.35">
      <c r="B17" s="3" t="s">
        <v>6</v>
      </c>
      <c r="C17" s="3" t="s">
        <v>7</v>
      </c>
      <c r="D17" s="4">
        <f>SUM(D18:D23)</f>
        <v>11491500</v>
      </c>
      <c r="E17" s="4">
        <f>SUM(E18:E23)</f>
        <v>14151000</v>
      </c>
      <c r="F17" s="4">
        <f>SUM(F18:F23)</f>
        <v>14846000</v>
      </c>
    </row>
    <row r="18" spans="2:14" ht="18.3" x14ac:dyDescent="0.35">
      <c r="B18" s="1"/>
      <c r="C18" s="1" t="s">
        <v>8</v>
      </c>
      <c r="D18" s="5">
        <v>8492000</v>
      </c>
      <c r="E18" s="8">
        <f>9080000+671000+373000+300000</f>
        <v>10424000</v>
      </c>
      <c r="F18" s="8">
        <f>9080000+3264000-1430000</f>
        <v>10914000</v>
      </c>
    </row>
    <row r="19" spans="2:14" ht="18" x14ac:dyDescent="0.35">
      <c r="B19" s="1"/>
      <c r="C19" s="1" t="s">
        <v>9</v>
      </c>
      <c r="D19" s="5">
        <v>2693000</v>
      </c>
      <c r="E19" s="6">
        <v>3440000</v>
      </c>
      <c r="F19" s="6">
        <f>2902000+1100000-422000</f>
        <v>3580000</v>
      </c>
    </row>
    <row r="20" spans="2:14" ht="18" x14ac:dyDescent="0.35">
      <c r="B20" s="1"/>
      <c r="C20" s="1" t="s">
        <v>10</v>
      </c>
      <c r="D20" s="5">
        <v>28000</v>
      </c>
      <c r="E20" s="6">
        <v>30000</v>
      </c>
      <c r="F20" s="6">
        <v>38000</v>
      </c>
    </row>
    <row r="21" spans="2:14" ht="18" x14ac:dyDescent="0.35">
      <c r="B21" s="1"/>
      <c r="C21" s="1" t="s">
        <v>11</v>
      </c>
      <c r="D21" s="5">
        <v>19100</v>
      </c>
      <c r="E21" s="6">
        <v>33000</v>
      </c>
      <c r="F21" s="6">
        <v>35000</v>
      </c>
    </row>
    <row r="22" spans="2:14" ht="18" x14ac:dyDescent="0.35">
      <c r="B22" s="1"/>
      <c r="C22" s="1" t="s">
        <v>12</v>
      </c>
      <c r="D22" s="5">
        <v>174000</v>
      </c>
      <c r="E22" s="6">
        <v>120000</v>
      </c>
      <c r="F22" s="6">
        <v>170000</v>
      </c>
    </row>
    <row r="23" spans="2:14" ht="18.3" x14ac:dyDescent="0.35">
      <c r="B23" s="1"/>
      <c r="C23" s="1" t="s">
        <v>13</v>
      </c>
      <c r="D23" s="5">
        <v>85400</v>
      </c>
      <c r="E23" s="6">
        <v>104000</v>
      </c>
      <c r="F23" s="6">
        <v>109000</v>
      </c>
    </row>
    <row r="24" spans="2:14" ht="18" x14ac:dyDescent="0.35">
      <c r="B24" s="3" t="s">
        <v>14</v>
      </c>
      <c r="C24" s="3" t="s">
        <v>15</v>
      </c>
      <c r="D24" s="4">
        <f>D25+D26</f>
        <v>374000</v>
      </c>
      <c r="E24" s="4">
        <f>E25+E26</f>
        <v>850000</v>
      </c>
      <c r="F24" s="4">
        <f>F25+F26</f>
        <v>380000</v>
      </c>
    </row>
    <row r="25" spans="2:14" ht="18.3" x14ac:dyDescent="0.35">
      <c r="B25" s="1"/>
      <c r="C25" s="7" t="s">
        <v>16</v>
      </c>
      <c r="D25" s="6">
        <v>184000</v>
      </c>
      <c r="E25" s="6">
        <v>560000</v>
      </c>
      <c r="F25" s="6">
        <v>110000</v>
      </c>
    </row>
    <row r="26" spans="2:14" ht="18" x14ac:dyDescent="0.35">
      <c r="B26" s="1"/>
      <c r="C26" s="7" t="s">
        <v>17</v>
      </c>
      <c r="D26" s="8">
        <v>190000</v>
      </c>
      <c r="E26" s="8">
        <v>290000</v>
      </c>
      <c r="F26" s="8">
        <v>270000</v>
      </c>
    </row>
    <row r="27" spans="2:14" ht="18" x14ac:dyDescent="0.35">
      <c r="B27" s="25" t="s">
        <v>18</v>
      </c>
      <c r="C27" s="26"/>
      <c r="D27" s="9">
        <f>D24+D17+D16+D13</f>
        <v>15958261</v>
      </c>
      <c r="E27" s="9">
        <f>E24+E17+E16+E13</f>
        <v>19746000</v>
      </c>
      <c r="F27" s="9">
        <f>F24+F17+F16+F13</f>
        <v>20286000</v>
      </c>
      <c r="L27" s="17"/>
      <c r="N27" s="17"/>
    </row>
    <row r="28" spans="2:14" ht="18" x14ac:dyDescent="0.35">
      <c r="B28" s="10"/>
      <c r="C28" s="10"/>
      <c r="D28" s="10"/>
      <c r="E28" s="10"/>
      <c r="F28" s="10"/>
    </row>
    <row r="29" spans="2:14" ht="18" x14ac:dyDescent="0.35">
      <c r="B29" s="11"/>
      <c r="C29" s="11"/>
      <c r="D29" s="11"/>
      <c r="E29" s="11"/>
      <c r="F29" s="11"/>
    </row>
    <row r="30" spans="2:14" x14ac:dyDescent="0.3">
      <c r="B30" s="27"/>
      <c r="C30" s="27"/>
      <c r="D30" s="27"/>
      <c r="E30" s="27"/>
      <c r="F30" s="27"/>
    </row>
    <row r="31" spans="2:14" ht="18" x14ac:dyDescent="0.35">
      <c r="B31" s="18" t="s">
        <v>26</v>
      </c>
      <c r="C31" s="19"/>
      <c r="D31" s="12">
        <v>975000</v>
      </c>
      <c r="E31" s="8">
        <f>400000+310000+1300000</f>
        <v>2010000</v>
      </c>
      <c r="F31" s="8">
        <v>3110000</v>
      </c>
    </row>
    <row r="32" spans="2:14" ht="18" x14ac:dyDescent="0.35">
      <c r="B32" s="18" t="s">
        <v>27</v>
      </c>
      <c r="C32" s="19"/>
      <c r="D32" s="8">
        <v>854000</v>
      </c>
      <c r="E32" s="12">
        <v>883000</v>
      </c>
      <c r="F32" s="12">
        <v>1450000</v>
      </c>
    </row>
    <row r="33" spans="2:6" ht="18" x14ac:dyDescent="0.35">
      <c r="B33" s="18" t="s">
        <v>29</v>
      </c>
      <c r="C33" s="19"/>
      <c r="D33" s="12">
        <v>6090000</v>
      </c>
      <c r="E33" s="12">
        <v>6580000</v>
      </c>
      <c r="F33" s="12">
        <v>6940000</v>
      </c>
    </row>
    <row r="34" spans="2:6" ht="18" x14ac:dyDescent="0.35">
      <c r="B34" s="18" t="s">
        <v>30</v>
      </c>
      <c r="C34" s="19"/>
      <c r="D34" s="12">
        <v>0</v>
      </c>
      <c r="E34" s="12">
        <v>970000</v>
      </c>
      <c r="F34" s="12">
        <v>3350000</v>
      </c>
    </row>
    <row r="35" spans="2:6" ht="18" x14ac:dyDescent="0.35">
      <c r="B35" s="18" t="s">
        <v>19</v>
      </c>
      <c r="C35" s="19"/>
      <c r="D35" s="12">
        <v>4000000</v>
      </c>
      <c r="E35" s="12">
        <v>4000000</v>
      </c>
      <c r="F35" s="12">
        <v>3000000</v>
      </c>
    </row>
    <row r="36" spans="2:6" ht="18" x14ac:dyDescent="0.35">
      <c r="B36" s="18" t="s">
        <v>31</v>
      </c>
      <c r="C36" s="19"/>
      <c r="D36" s="12">
        <v>0</v>
      </c>
      <c r="E36" s="12">
        <v>1000000</v>
      </c>
      <c r="F36" s="12">
        <v>0</v>
      </c>
    </row>
    <row r="37" spans="2:6" ht="18" x14ac:dyDescent="0.35">
      <c r="B37" s="18" t="s">
        <v>25</v>
      </c>
      <c r="C37" s="19"/>
      <c r="D37" s="12">
        <f>45000+7000</f>
        <v>52000</v>
      </c>
      <c r="E37" s="12">
        <f>45000+8000</f>
        <v>53000</v>
      </c>
      <c r="F37" s="12">
        <v>56000</v>
      </c>
    </row>
    <row r="38" spans="2:6" ht="18" x14ac:dyDescent="0.35">
      <c r="B38" s="18" t="s">
        <v>28</v>
      </c>
      <c r="C38" s="19"/>
      <c r="D38" s="12">
        <v>1135000</v>
      </c>
      <c r="E38" s="6">
        <v>1150000</v>
      </c>
      <c r="F38" s="6">
        <v>2050000</v>
      </c>
    </row>
    <row r="39" spans="2:6" ht="18" x14ac:dyDescent="0.35">
      <c r="B39" s="18" t="s">
        <v>24</v>
      </c>
      <c r="C39" s="19"/>
      <c r="D39" s="12">
        <v>2852261</v>
      </c>
      <c r="E39" s="12">
        <v>3100000</v>
      </c>
      <c r="F39" s="6">
        <v>330000</v>
      </c>
    </row>
    <row r="40" spans="2:6" ht="18" x14ac:dyDescent="0.35">
      <c r="B40" s="20" t="s">
        <v>20</v>
      </c>
      <c r="C40" s="21"/>
      <c r="D40" s="13">
        <f>SUM(D31:D39)</f>
        <v>15958261</v>
      </c>
      <c r="E40" s="13">
        <f>SUM(E31:E39)</f>
        <v>19746000</v>
      </c>
      <c r="F40" s="13">
        <f>SUM(F31:F39)</f>
        <v>20286000</v>
      </c>
    </row>
    <row r="42" spans="2:6" ht="34.049999999999997" customHeight="1" x14ac:dyDescent="0.3"/>
    <row r="44" spans="2:6" ht="15.6" x14ac:dyDescent="0.3">
      <c r="B44" s="14" t="s">
        <v>23</v>
      </c>
      <c r="C44" s="15"/>
      <c r="D44" s="15"/>
    </row>
    <row r="45" spans="2:6" ht="15.6" x14ac:dyDescent="0.3">
      <c r="B45" s="14" t="s">
        <v>21</v>
      </c>
      <c r="C45" s="15"/>
      <c r="D45" s="15"/>
    </row>
    <row r="46" spans="2:6" ht="15.6" x14ac:dyDescent="0.3">
      <c r="B46" s="16"/>
      <c r="C46" s="15"/>
      <c r="D46" s="15"/>
    </row>
    <row r="47" spans="2:6" ht="15.6" x14ac:dyDescent="0.3">
      <c r="B47" s="14"/>
      <c r="C47" s="22" t="s">
        <v>22</v>
      </c>
      <c r="D47" s="22"/>
      <c r="E47" s="22"/>
      <c r="F47" s="22"/>
    </row>
  </sheetData>
  <mergeCells count="14">
    <mergeCell ref="B38:C38"/>
    <mergeCell ref="B39:C39"/>
    <mergeCell ref="B40:C40"/>
    <mergeCell ref="C47:F47"/>
    <mergeCell ref="B2:F11"/>
    <mergeCell ref="B27:C27"/>
    <mergeCell ref="B30:F30"/>
    <mergeCell ref="B31:C31"/>
    <mergeCell ref="B32:C32"/>
    <mergeCell ref="B35:C35"/>
    <mergeCell ref="B37:C37"/>
    <mergeCell ref="B33:C33"/>
    <mergeCell ref="B34:C34"/>
    <mergeCell ref="B36:C36"/>
  </mergeCells>
  <pageMargins left="0.7" right="0.7" top="0.78740157499999996" bottom="0.78740157499999996" header="0.3" footer="0.3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Dagmar Špírková</dc:creator>
  <cp:lastModifiedBy>Ludmila Válková</cp:lastModifiedBy>
  <cp:lastPrinted>2026-01-08T12:10:02Z</cp:lastPrinted>
  <dcterms:created xsi:type="dcterms:W3CDTF">2025-01-16T09:58:19Z</dcterms:created>
  <dcterms:modified xsi:type="dcterms:W3CDTF">2026-01-08T17:33:56Z</dcterms:modified>
</cp:coreProperties>
</file>